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<sst xmlns="http://schemas.openxmlformats.org/spreadsheetml/2006/main" count="38" uniqueCount="19">
  <si>
    <t>x</t>
  </si>
  <si>
    <t>y</t>
  </si>
  <si>
    <t>x^2</t>
  </si>
  <si>
    <t>y^2</t>
  </si>
  <si>
    <t>xy</t>
  </si>
  <si>
    <t>y расч.</t>
  </si>
  <si>
    <t>var(y расч.)</t>
  </si>
  <si>
    <t>var e</t>
  </si>
  <si>
    <t>Итого</t>
  </si>
  <si>
    <t>Среднее</t>
  </si>
  <si>
    <t>n=</t>
  </si>
  <si>
    <t>var(x)=</t>
  </si>
  <si>
    <t>var(y)=</t>
  </si>
  <si>
    <t>cov(x,y)=</t>
  </si>
  <si>
    <t>a=</t>
  </si>
  <si>
    <t>b=</t>
  </si>
  <si>
    <t>(y рас.-y ср.)^2</t>
  </si>
  <si>
    <t>R^2=</t>
  </si>
  <si>
    <t>r=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</si>
</sst>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8"/>
  <sheetViews>
    <sheetView workbookViewId="0" topLeftCell="A1">
      <selection activeCell="I8" sqref="I8"/>
    </sheetView>
  </sheetViews>
  <sheetFormatPr defaultColWidth="9.140625" defaultRowHeight="12.75"/>
  <cols>
    <col min="1" max="8" width="9.140625" style="1" customWidth="1"/>
    <col min="9" max="9" width="11.140625" style="1" customWidth="1"/>
    <col min="10" max="10" width="9.140625" style="1" customWidth="1"/>
    <col min="11" max="11" width="14.00390625" style="1" customWidth="1"/>
    <col min="12" max="16384" width="9.140625" style="1" customWidth="1"/>
  </cols>
  <sheetData>
    <row r="3" spans="2:3" ht="12.75">
      <c r="B3" s="1" t="s">
        <v>10</v>
      </c>
      <c r="C3" s="1">
        <f>COUNT(C8:C17)</f>
        <v>5</v>
      </c>
    </row>
    <row r="6" ht="13.5" thickBot="1"/>
    <row r="7" spans="2:11" ht="13.5" thickBot="1">
      <c r="B7" s="17"/>
      <c r="C7" s="2" t="s">
        <v>0</v>
      </c>
      <c r="D7" s="3" t="s">
        <v>1</v>
      </c>
      <c r="E7" s="3" t="s">
        <v>2</v>
      </c>
      <c r="F7" s="3" t="s">
        <v>4</v>
      </c>
      <c r="G7" s="3" t="s">
        <v>3</v>
      </c>
      <c r="H7" s="3" t="s">
        <v>5</v>
      </c>
      <c r="I7" s="3" t="s">
        <v>6</v>
      </c>
      <c r="J7" s="4" t="s">
        <v>7</v>
      </c>
      <c r="K7" s="1" t="s">
        <v>16</v>
      </c>
    </row>
    <row r="8" spans="2:11" ht="13.5" thickBot="1">
      <c r="B8" s="10"/>
      <c r="C8" s="5">
        <v>2</v>
      </c>
      <c r="D8" s="6">
        <v>4</v>
      </c>
      <c r="E8" s="6">
        <f>C8^2</f>
        <v>4</v>
      </c>
      <c r="F8" s="6">
        <f>C8*D8</f>
        <v>8</v>
      </c>
      <c r="G8" s="6">
        <f>D8^2</f>
        <v>16</v>
      </c>
      <c r="H8" s="6">
        <f>2*C8</f>
        <v>4</v>
      </c>
      <c r="I8" s="17">
        <f>K17/C3</f>
        <v>8</v>
      </c>
      <c r="J8" s="7"/>
      <c r="K8" s="1">
        <f>(H8-8)^2</f>
        <v>16</v>
      </c>
    </row>
    <row r="9" spans="2:11" ht="12.75">
      <c r="B9" s="10"/>
      <c r="C9" s="5">
        <v>3</v>
      </c>
      <c r="D9" s="6">
        <v>6</v>
      </c>
      <c r="E9" s="6">
        <f>C9^2</f>
        <v>9</v>
      </c>
      <c r="F9" s="6">
        <f>C9*D9</f>
        <v>18</v>
      </c>
      <c r="G9" s="6">
        <f>D9^2</f>
        <v>36</v>
      </c>
      <c r="H9" s="6">
        <f>2*C9</f>
        <v>6</v>
      </c>
      <c r="I9" s="6"/>
      <c r="J9" s="7"/>
      <c r="K9" s="1">
        <f>(H9-8)^2</f>
        <v>4</v>
      </c>
    </row>
    <row r="10" spans="2:11" ht="12.75">
      <c r="B10" s="10"/>
      <c r="C10" s="5">
        <v>4</v>
      </c>
      <c r="D10" s="6">
        <v>8</v>
      </c>
      <c r="E10" s="6">
        <f>C10^2</f>
        <v>16</v>
      </c>
      <c r="F10" s="6">
        <f>C10*D10</f>
        <v>32</v>
      </c>
      <c r="G10" s="6">
        <f>D10^2</f>
        <v>64</v>
      </c>
      <c r="H10" s="6">
        <f>2*C10</f>
        <v>8</v>
      </c>
      <c r="I10" s="6"/>
      <c r="J10" s="7"/>
      <c r="K10" s="1">
        <f>(H10-8)^2</f>
        <v>0</v>
      </c>
    </row>
    <row r="11" spans="2:11" ht="12.75">
      <c r="B11" s="10"/>
      <c r="C11" s="5">
        <v>5</v>
      </c>
      <c r="D11" s="6">
        <v>10</v>
      </c>
      <c r="E11" s="6">
        <f>C11^2</f>
        <v>25</v>
      </c>
      <c r="F11" s="6">
        <f>C11*D11</f>
        <v>50</v>
      </c>
      <c r="G11" s="6">
        <f>D11^2</f>
        <v>100</v>
      </c>
      <c r="H11" s="6">
        <f>2*C11</f>
        <v>10</v>
      </c>
      <c r="I11" s="6"/>
      <c r="J11" s="7"/>
      <c r="K11" s="1">
        <f>(H11-8)^2</f>
        <v>4</v>
      </c>
    </row>
    <row r="12" spans="2:11" ht="12.75">
      <c r="B12" s="10"/>
      <c r="C12" s="5">
        <v>6</v>
      </c>
      <c r="D12" s="6">
        <v>12</v>
      </c>
      <c r="E12" s="6">
        <f>C12^2</f>
        <v>36</v>
      </c>
      <c r="F12" s="6">
        <f>C12*D12</f>
        <v>72</v>
      </c>
      <c r="G12" s="6">
        <f>D12^2</f>
        <v>144</v>
      </c>
      <c r="H12" s="6">
        <f>2*C12</f>
        <v>12</v>
      </c>
      <c r="I12" s="6"/>
      <c r="J12" s="7"/>
      <c r="K12" s="1">
        <f>(H12-8)^2</f>
        <v>16</v>
      </c>
    </row>
    <row r="13" spans="2:10" ht="12.75">
      <c r="B13" s="11"/>
      <c r="C13" s="5"/>
      <c r="D13" s="6"/>
      <c r="E13" s="6"/>
      <c r="F13" s="6"/>
      <c r="G13" s="6"/>
      <c r="H13" s="6"/>
      <c r="I13" s="6"/>
      <c r="J13" s="7"/>
    </row>
    <row r="14" spans="2:10" ht="12.75">
      <c r="B14" s="11"/>
      <c r="C14" s="5"/>
      <c r="D14" s="6"/>
      <c r="E14" s="6"/>
      <c r="F14" s="6"/>
      <c r="G14" s="6"/>
      <c r="H14" s="6"/>
      <c r="I14" s="6"/>
      <c r="J14" s="7"/>
    </row>
    <row r="15" spans="2:10" ht="12.75">
      <c r="B15" s="11"/>
      <c r="C15" s="5"/>
      <c r="D15" s="6"/>
      <c r="E15" s="6"/>
      <c r="F15" s="6"/>
      <c r="G15" s="6"/>
      <c r="H15" s="6"/>
      <c r="I15" s="6"/>
      <c r="J15" s="7"/>
    </row>
    <row r="16" spans="2:10" ht="12.75">
      <c r="B16" s="11"/>
      <c r="C16" s="5"/>
      <c r="D16" s="6"/>
      <c r="E16" s="6"/>
      <c r="F16" s="6"/>
      <c r="G16" s="6"/>
      <c r="H16" s="6"/>
      <c r="I16" s="6"/>
      <c r="J16" s="7"/>
    </row>
    <row r="17" spans="2:11" ht="13.5" thickBot="1">
      <c r="B17" s="11"/>
      <c r="C17" s="5"/>
      <c r="D17" s="6"/>
      <c r="E17" s="6"/>
      <c r="F17" s="6"/>
      <c r="G17" s="6"/>
      <c r="H17" s="6"/>
      <c r="I17" s="6"/>
      <c r="J17" s="7"/>
      <c r="K17" s="1">
        <f>SUM(K8:K16)</f>
        <v>40</v>
      </c>
    </row>
    <row r="18" spans="2:10" ht="12.75">
      <c r="B18" s="13" t="s">
        <v>8</v>
      </c>
      <c r="C18" s="14">
        <f>SUM(C8:C17)</f>
        <v>20</v>
      </c>
      <c r="D18" s="15">
        <f>SUM(D8:D17)</f>
        <v>40</v>
      </c>
      <c r="E18" s="15">
        <f>SUM(E8:E17)</f>
        <v>90</v>
      </c>
      <c r="F18" s="15">
        <f>SUM(F8:F17)</f>
        <v>180</v>
      </c>
      <c r="G18" s="15">
        <f>SUM(G8:G17)</f>
        <v>360</v>
      </c>
      <c r="H18" s="15"/>
      <c r="I18" s="15"/>
      <c r="J18" s="16"/>
    </row>
    <row r="19" spans="2:10" ht="12.75">
      <c r="B19" s="11" t="s">
        <v>9</v>
      </c>
      <c r="C19" s="5">
        <f>C18/C3</f>
        <v>4</v>
      </c>
      <c r="D19" s="6">
        <f>D18/C3</f>
        <v>8</v>
      </c>
      <c r="E19" s="6">
        <f>E18/C3</f>
        <v>18</v>
      </c>
      <c r="F19" s="6">
        <f>F18/C3</f>
        <v>36</v>
      </c>
      <c r="G19" s="6">
        <f>G18/C3</f>
        <v>72</v>
      </c>
      <c r="H19" s="6"/>
      <c r="I19" s="6"/>
      <c r="J19" s="7"/>
    </row>
    <row r="20" spans="2:10" ht="12.75">
      <c r="B20" s="11" t="s">
        <v>11</v>
      </c>
      <c r="C20" s="6">
        <f>E19-C19^2</f>
        <v>2</v>
      </c>
      <c r="D20" s="6"/>
      <c r="E20" s="6" t="s">
        <v>12</v>
      </c>
      <c r="F20" s="6">
        <f>G19-D19^2</f>
        <v>8</v>
      </c>
      <c r="G20" s="6"/>
      <c r="H20" s="6" t="s">
        <v>13</v>
      </c>
      <c r="I20" s="6">
        <f>F19-C19*D19</f>
        <v>4</v>
      </c>
      <c r="J20" s="7"/>
    </row>
    <row r="21" spans="2:10" ht="12.75">
      <c r="B21" s="11"/>
      <c r="C21" s="6"/>
      <c r="D21" s="6"/>
      <c r="E21" s="6"/>
      <c r="F21" s="6"/>
      <c r="G21" s="6"/>
      <c r="H21" s="6"/>
      <c r="I21" s="6"/>
      <c r="J21" s="7"/>
    </row>
    <row r="22" spans="2:10" ht="12.75">
      <c r="B22" s="11"/>
      <c r="C22" s="6"/>
      <c r="D22" s="6"/>
      <c r="E22" s="6"/>
      <c r="F22" s="6"/>
      <c r="G22" s="6"/>
      <c r="H22" s="6"/>
      <c r="I22" s="6"/>
      <c r="J22" s="7"/>
    </row>
    <row r="23" spans="2:10" ht="13.5" thickBot="1">
      <c r="B23" s="12"/>
      <c r="C23" s="8"/>
      <c r="D23" s="8"/>
      <c r="E23" s="8"/>
      <c r="F23" s="8"/>
      <c r="G23" s="8"/>
      <c r="H23" s="8"/>
      <c r="I23" s="8"/>
      <c r="J23" s="9"/>
    </row>
    <row r="25" spans="2:3" ht="12.75">
      <c r="B25" s="1" t="s">
        <v>14</v>
      </c>
      <c r="C25" s="1">
        <f>D19-C26*C19</f>
        <v>0</v>
      </c>
    </row>
    <row r="26" spans="2:3" ht="12.75">
      <c r="B26" s="1" t="s">
        <v>15</v>
      </c>
      <c r="C26" s="1">
        <f>I20/C20</f>
        <v>2</v>
      </c>
    </row>
    <row r="28" spans="2:6" ht="12.75">
      <c r="B28" s="1" t="s">
        <v>17</v>
      </c>
      <c r="C28" s="1">
        <f>I8/F20</f>
        <v>1</v>
      </c>
      <c r="E28" s="1" t="s">
        <v>18</v>
      </c>
      <c r="F28" s="1">
        <f>I20/(C20*F20)^0.5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8"/>
  <sheetViews>
    <sheetView tabSelected="1" workbookViewId="0" topLeftCell="A6">
      <selection activeCell="K8" sqref="K8"/>
    </sheetView>
  </sheetViews>
  <sheetFormatPr defaultColWidth="9.140625" defaultRowHeight="12.75"/>
  <cols>
    <col min="1" max="8" width="9.140625" style="1" customWidth="1"/>
    <col min="9" max="9" width="11.140625" style="1" customWidth="1"/>
    <col min="10" max="10" width="9.140625" style="1" customWidth="1"/>
    <col min="11" max="11" width="14.00390625" style="1" customWidth="1"/>
    <col min="12" max="16384" width="9.140625" style="1" customWidth="1"/>
  </cols>
  <sheetData>
    <row r="3" spans="2:3" ht="12.75">
      <c r="B3" s="1" t="s">
        <v>10</v>
      </c>
      <c r="C3" s="1">
        <f>COUNT(C8:C17)</f>
        <v>5</v>
      </c>
    </row>
    <row r="6" ht="13.5" thickBot="1"/>
    <row r="7" spans="2:11" ht="13.5" thickBot="1">
      <c r="B7" s="17"/>
      <c r="C7" s="2" t="s">
        <v>0</v>
      </c>
      <c r="D7" s="3" t="s">
        <v>1</v>
      </c>
      <c r="E7" s="3" t="s">
        <v>2</v>
      </c>
      <c r="F7" s="3" t="s">
        <v>4</v>
      </c>
      <c r="G7" s="3" t="s">
        <v>3</v>
      </c>
      <c r="H7" s="3" t="s">
        <v>5</v>
      </c>
      <c r="I7" s="3" t="s">
        <v>6</v>
      </c>
      <c r="J7" s="4" t="s">
        <v>7</v>
      </c>
      <c r="K7" s="1" t="s">
        <v>16</v>
      </c>
    </row>
    <row r="8" spans="2:11" ht="13.5" thickBot="1">
      <c r="B8" s="10"/>
      <c r="C8" s="5">
        <v>2</v>
      </c>
      <c r="D8" s="6">
        <v>9</v>
      </c>
      <c r="E8" s="6">
        <f>C8^2</f>
        <v>4</v>
      </c>
      <c r="F8" s="6">
        <f>C8*D8</f>
        <v>18</v>
      </c>
      <c r="G8" s="6">
        <f>D8^2</f>
        <v>81</v>
      </c>
      <c r="H8" s="6">
        <f>6.25+0.775*C8</f>
        <v>7.8</v>
      </c>
      <c r="I8" s="17">
        <f>K17/C3</f>
        <v>19.22000000000001</v>
      </c>
      <c r="J8" s="7"/>
      <c r="K8" s="1">
        <f>(H8-14)^2</f>
        <v>38.440000000000005</v>
      </c>
    </row>
    <row r="9" spans="2:11" ht="12.75">
      <c r="B9" s="10"/>
      <c r="C9" s="5">
        <v>6</v>
      </c>
      <c r="D9" s="6">
        <v>10</v>
      </c>
      <c r="E9" s="6">
        <f>C9^2</f>
        <v>36</v>
      </c>
      <c r="F9" s="6">
        <f>C9*D9</f>
        <v>60</v>
      </c>
      <c r="G9" s="6">
        <f>D9^2</f>
        <v>100</v>
      </c>
      <c r="H9" s="6">
        <f>6.25+0.775*C9</f>
        <v>10.9</v>
      </c>
      <c r="I9" s="6"/>
      <c r="J9" s="7"/>
      <c r="K9" s="1">
        <f>(H9-14)^2</f>
        <v>9.609999999999998</v>
      </c>
    </row>
    <row r="10" spans="2:11" ht="12.75">
      <c r="B10" s="10"/>
      <c r="C10" s="5">
        <v>10</v>
      </c>
      <c r="D10" s="6">
        <v>12</v>
      </c>
      <c r="E10" s="6">
        <f>C10^2</f>
        <v>100</v>
      </c>
      <c r="F10" s="6">
        <f>C10*D10</f>
        <v>120</v>
      </c>
      <c r="G10" s="6">
        <f>D10^2</f>
        <v>144</v>
      </c>
      <c r="H10" s="6">
        <f>6.25+0.775*C10</f>
        <v>14</v>
      </c>
      <c r="I10" s="6"/>
      <c r="J10" s="7"/>
      <c r="K10" s="1">
        <f>(H10-14)^2</f>
        <v>0</v>
      </c>
    </row>
    <row r="11" spans="2:11" ht="12.75">
      <c r="B11" s="10"/>
      <c r="C11" s="5">
        <v>14</v>
      </c>
      <c r="D11" s="6">
        <v>19</v>
      </c>
      <c r="E11" s="6">
        <f>C11^2</f>
        <v>196</v>
      </c>
      <c r="F11" s="6">
        <f>C11*D11</f>
        <v>266</v>
      </c>
      <c r="G11" s="6">
        <f>D11^2</f>
        <v>361</v>
      </c>
      <c r="H11" s="6">
        <f>6.25+0.775*C11</f>
        <v>17.1</v>
      </c>
      <c r="I11" s="6"/>
      <c r="J11" s="7"/>
      <c r="K11" s="1">
        <f>(H11-14)^2</f>
        <v>9.610000000000008</v>
      </c>
    </row>
    <row r="12" spans="2:11" ht="12.75">
      <c r="B12" s="10"/>
      <c r="C12" s="5">
        <v>18</v>
      </c>
      <c r="D12" s="6">
        <v>20</v>
      </c>
      <c r="E12" s="6">
        <f>C12^2</f>
        <v>324</v>
      </c>
      <c r="F12" s="6">
        <f>C12*D12</f>
        <v>360</v>
      </c>
      <c r="G12" s="6">
        <f>D12^2</f>
        <v>400</v>
      </c>
      <c r="H12" s="6">
        <f>6.25+0.775*C12</f>
        <v>20.200000000000003</v>
      </c>
      <c r="I12" s="6"/>
      <c r="J12" s="7"/>
      <c r="K12" s="1">
        <f>(H12-14)^2</f>
        <v>38.44000000000003</v>
      </c>
    </row>
    <row r="13" spans="2:10" ht="12.75">
      <c r="B13" s="11"/>
      <c r="C13" s="5"/>
      <c r="D13" s="6"/>
      <c r="E13" s="6"/>
      <c r="F13" s="6"/>
      <c r="G13" s="6"/>
      <c r="H13" s="6"/>
      <c r="I13" s="6"/>
      <c r="J13" s="7"/>
    </row>
    <row r="14" spans="2:10" ht="12.75">
      <c r="B14" s="11"/>
      <c r="C14" s="5"/>
      <c r="D14" s="6"/>
      <c r="E14" s="6"/>
      <c r="F14" s="6"/>
      <c r="G14" s="6"/>
      <c r="H14" s="6"/>
      <c r="I14" s="6"/>
      <c r="J14" s="7"/>
    </row>
    <row r="15" spans="2:10" ht="12.75">
      <c r="B15" s="11"/>
      <c r="C15" s="5"/>
      <c r="D15" s="6"/>
      <c r="E15" s="6"/>
      <c r="F15" s="6"/>
      <c r="G15" s="6"/>
      <c r="H15" s="6"/>
      <c r="I15" s="6"/>
      <c r="J15" s="7"/>
    </row>
    <row r="16" spans="2:10" ht="12.75">
      <c r="B16" s="11"/>
      <c r="C16" s="5"/>
      <c r="D16" s="6"/>
      <c r="E16" s="6"/>
      <c r="F16" s="6"/>
      <c r="G16" s="6"/>
      <c r="H16" s="6"/>
      <c r="I16" s="6"/>
      <c r="J16" s="7"/>
    </row>
    <row r="17" spans="2:11" ht="13.5" thickBot="1">
      <c r="B17" s="11"/>
      <c r="C17" s="5"/>
      <c r="D17" s="6"/>
      <c r="E17" s="6"/>
      <c r="F17" s="6"/>
      <c r="G17" s="6"/>
      <c r="H17" s="6"/>
      <c r="I17" s="6"/>
      <c r="J17" s="7"/>
      <c r="K17" s="1">
        <f>SUM(K8:K16)</f>
        <v>96.10000000000005</v>
      </c>
    </row>
    <row r="18" spans="2:10" ht="12.75">
      <c r="B18" s="13" t="s">
        <v>8</v>
      </c>
      <c r="C18" s="14">
        <f>SUM(C8:C17)</f>
        <v>50</v>
      </c>
      <c r="D18" s="15">
        <f>SUM(D8:D17)</f>
        <v>70</v>
      </c>
      <c r="E18" s="15">
        <f>SUM(E8:E17)</f>
        <v>660</v>
      </c>
      <c r="F18" s="15">
        <f>SUM(F8:F17)</f>
        <v>824</v>
      </c>
      <c r="G18" s="15">
        <f>SUM(G8:G17)</f>
        <v>1086</v>
      </c>
      <c r="H18" s="15"/>
      <c r="I18" s="15"/>
      <c r="J18" s="16"/>
    </row>
    <row r="19" spans="2:10" ht="12.75">
      <c r="B19" s="11" t="s">
        <v>9</v>
      </c>
      <c r="C19" s="5">
        <f>C18/C3</f>
        <v>10</v>
      </c>
      <c r="D19" s="6">
        <f>D18/C3</f>
        <v>14</v>
      </c>
      <c r="E19" s="6">
        <f>E18/C3</f>
        <v>132</v>
      </c>
      <c r="F19" s="6">
        <f>F18/C3</f>
        <v>164.8</v>
      </c>
      <c r="G19" s="6">
        <f>G18/C3</f>
        <v>217.2</v>
      </c>
      <c r="H19" s="6"/>
      <c r="I19" s="6"/>
      <c r="J19" s="7"/>
    </row>
    <row r="20" spans="2:10" ht="12.75">
      <c r="B20" s="11" t="s">
        <v>11</v>
      </c>
      <c r="C20" s="6">
        <f>E19-C19^2</f>
        <v>32</v>
      </c>
      <c r="D20" s="6"/>
      <c r="E20" s="6" t="s">
        <v>12</v>
      </c>
      <c r="F20" s="6">
        <f>G19-D19^2</f>
        <v>21.19999999999999</v>
      </c>
      <c r="G20" s="6"/>
      <c r="H20" s="6" t="s">
        <v>13</v>
      </c>
      <c r="I20" s="6">
        <f>F19-C19*D19</f>
        <v>24.80000000000001</v>
      </c>
      <c r="J20" s="7"/>
    </row>
    <row r="21" spans="2:10" ht="12.75">
      <c r="B21" s="11"/>
      <c r="C21" s="6"/>
      <c r="D21" s="6"/>
      <c r="E21" s="6"/>
      <c r="F21" s="6"/>
      <c r="G21" s="6"/>
      <c r="H21" s="6"/>
      <c r="I21" s="6"/>
      <c r="J21" s="7"/>
    </row>
    <row r="22" spans="2:10" ht="12.75">
      <c r="B22" s="11"/>
      <c r="C22" s="6"/>
      <c r="D22" s="6"/>
      <c r="E22" s="6"/>
      <c r="F22" s="6"/>
      <c r="G22" s="6"/>
      <c r="H22" s="6"/>
      <c r="I22" s="6"/>
      <c r="J22" s="7"/>
    </row>
    <row r="23" spans="2:10" ht="13.5" thickBot="1">
      <c r="B23" s="12"/>
      <c r="C23" s="8"/>
      <c r="D23" s="8"/>
      <c r="E23" s="8"/>
      <c r="F23" s="8"/>
      <c r="G23" s="8"/>
      <c r="H23" s="8"/>
      <c r="I23" s="8"/>
      <c r="J23" s="9"/>
    </row>
    <row r="25" spans="2:3" ht="12.75">
      <c r="B25" s="1" t="s">
        <v>14</v>
      </c>
      <c r="C25" s="1">
        <f>D19-C26*C19</f>
        <v>6.2499999999999964</v>
      </c>
    </row>
    <row r="26" spans="2:3" ht="12.75">
      <c r="B26" s="1" t="s">
        <v>15</v>
      </c>
      <c r="C26" s="1">
        <f>I20/C20</f>
        <v>0.7750000000000004</v>
      </c>
    </row>
    <row r="28" spans="2:6" ht="12.75">
      <c r="B28" s="1" t="s">
        <v>17</v>
      </c>
      <c r="C28" s="1">
        <f>I8/F20</f>
        <v>0.9066037735849066</v>
      </c>
      <c r="E28" s="1" t="s">
        <v>18</v>
      </c>
      <c r="F28" s="1">
        <f>I20/(C20*F20)^0.5</f>
        <v>0.9521574310926251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слушатель</cp:lastModifiedBy>
  <dcterms:created xsi:type="dcterms:W3CDTF">1996-10-08T23:32:33Z</dcterms:created>
  <dcterms:modified xsi:type="dcterms:W3CDTF">2005-10-19T08:07:35Z</dcterms:modified>
  <cp:category/>
  <cp:version/>
  <cp:contentType/>
  <cp:contentStatus/>
</cp:coreProperties>
</file>