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<sst xmlns="http://schemas.openxmlformats.org/spreadsheetml/2006/main" count="26" uniqueCount="21">
  <si>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yi</t>
  </si>
  <si>
    <t>xi</t>
  </si>
  <si>
    <t>x2i</t>
  </si>
  <si>
    <t>xiyi</t>
  </si>
  <si>
    <t>Сумма</t>
  </si>
  <si>
    <t>a0=</t>
  </si>
  <si>
    <t>xi2</t>
  </si>
  <si>
    <t>a1=</t>
  </si>
  <si>
    <t>y расч</t>
  </si>
  <si>
    <t>(Yi-Yr)*2</t>
  </si>
  <si>
    <t>S=</t>
  </si>
  <si>
    <t>Xi</t>
  </si>
  <si>
    <t>Yi</t>
  </si>
  <si>
    <t>Xi^2</t>
  </si>
  <si>
    <t>1/Xi</t>
  </si>
  <si>
    <t>Yi/Xi</t>
  </si>
  <si>
    <t>1/Xi^2</t>
  </si>
  <si>
    <t>Ao=</t>
  </si>
  <si>
    <t>A1=</t>
  </si>
  <si>
    <t>A0+A1/Xi</t>
  </si>
  <si>
    <t>Штрейс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</si>
</sst>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Лист1!$B$5:$B$35</c:f>
              <c:numCache/>
            </c:numRef>
          </c:xVal>
          <c:yVal>
            <c:numRef>
              <c:f>Лист1!$C$5:$C$35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Лист1!$B$5:$B$35</c:f>
              <c:numCache/>
            </c:numRef>
          </c:xVal>
          <c:yVal>
            <c:numRef>
              <c:f>Лист1!$F$5:$F$35</c:f>
              <c:numCache/>
            </c:numRef>
          </c:yVal>
          <c:smooth val="0"/>
        </c:ser>
        <c:axId val="48026492"/>
        <c:axId val="29585245"/>
      </c:scatterChart>
      <c:valAx>
        <c:axId val="4802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85245"/>
        <c:crosses val="autoZero"/>
        <c:crossBetween val="midCat"/>
        <c:dispUnits/>
      </c:valAx>
      <c:valAx>
        <c:axId val="295852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264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37</xdr:row>
      <xdr:rowOff>66675</xdr:rowOff>
    </xdr:from>
    <xdr:to>
      <xdr:col>7</xdr:col>
      <xdr:colOff>200025</xdr:colOff>
      <xdr:row>49</xdr:row>
      <xdr:rowOff>66675</xdr:rowOff>
    </xdr:to>
    <xdr:graphicFrame>
      <xdr:nvGraphicFramePr>
        <xdr:cNvPr id="1" name="Chart 1"/>
        <xdr:cNvGraphicFramePr/>
      </xdr:nvGraphicFramePr>
      <xdr:xfrm>
        <a:off x="942975" y="6057900"/>
        <a:ext cx="405765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1"/>
  <sheetViews>
    <sheetView tabSelected="1" workbookViewId="0" topLeftCell="A26">
      <selection activeCell="C5" sqref="C5:C35"/>
    </sheetView>
  </sheetViews>
  <sheetFormatPr defaultColWidth="9.00390625" defaultRowHeight="12.75"/>
  <cols>
    <col min="9" max="9" width="14.875" style="0" customWidth="1"/>
  </cols>
  <sheetData>
    <row r="4" spans="2:7" ht="12.75">
      <c r="B4" t="s">
        <v>1</v>
      </c>
      <c r="C4" t="s">
        <v>0</v>
      </c>
      <c r="D4" t="s">
        <v>2</v>
      </c>
      <c r="E4" t="s">
        <v>3</v>
      </c>
      <c r="F4" t="s">
        <v>8</v>
      </c>
      <c r="G4" t="s">
        <v>9</v>
      </c>
    </row>
    <row r="5" spans="2:7" ht="12.75">
      <c r="B5">
        <v>0</v>
      </c>
      <c r="C5">
        <v>24.75</v>
      </c>
      <c r="D5">
        <f>B5^2</f>
        <v>0</v>
      </c>
      <c r="E5">
        <f>B5*C5</f>
        <v>0</v>
      </c>
      <c r="F5">
        <f>24.42722198-0.157275872*B5</f>
        <v>24.42722198</v>
      </c>
      <c r="G5">
        <f>((C5-F5)^2)/31</f>
        <v>0.0033608274256490705</v>
      </c>
    </row>
    <row r="6" spans="2:7" ht="12.75">
      <c r="B6">
        <v>0.5</v>
      </c>
      <c r="C6">
        <v>24.5</v>
      </c>
      <c r="D6">
        <f>B6^2</f>
        <v>0.25</v>
      </c>
      <c r="E6">
        <f>B6*C6</f>
        <v>12.25</v>
      </c>
      <c r="F6">
        <f aca="true" t="shared" si="0" ref="F6:F36">24.42722198-0.157275872*B6</f>
        <v>24.348584044</v>
      </c>
      <c r="G6">
        <f aca="true" t="shared" si="1" ref="G6:G35">((C6-F6)^2)/31</f>
        <v>0.0007395739268191693</v>
      </c>
    </row>
    <row r="7" spans="2:7" ht="12.75">
      <c r="B7">
        <v>1</v>
      </c>
      <c r="C7">
        <v>24</v>
      </c>
      <c r="D7">
        <f>B7^2</f>
        <v>1</v>
      </c>
      <c r="E7">
        <f>B7*C7</f>
        <v>24</v>
      </c>
      <c r="F7">
        <f t="shared" si="0"/>
        <v>24.269946108</v>
      </c>
      <c r="G7">
        <f t="shared" si="1"/>
        <v>0.0023506742330434587</v>
      </c>
    </row>
    <row r="8" spans="2:7" ht="12.75">
      <c r="B8">
        <v>1.5</v>
      </c>
      <c r="C8">
        <v>24.5</v>
      </c>
      <c r="D8">
        <f>B8^2</f>
        <v>2.25</v>
      </c>
      <c r="E8">
        <f aca="true" t="shared" si="2" ref="E8:E31">B8*C8</f>
        <v>36.75</v>
      </c>
      <c r="F8">
        <f t="shared" si="0"/>
        <v>24.191308172</v>
      </c>
      <c r="G8">
        <f t="shared" si="1"/>
        <v>0.0030738917636768375</v>
      </c>
    </row>
    <row r="9" spans="2:7" ht="12.75">
      <c r="B9">
        <v>2</v>
      </c>
      <c r="C9">
        <v>24.25</v>
      </c>
      <c r="D9">
        <f aca="true" t="shared" si="3" ref="D9:D24">B9^2</f>
        <v>4</v>
      </c>
      <c r="E9">
        <f t="shared" si="2"/>
        <v>48.5</v>
      </c>
      <c r="F9">
        <f t="shared" si="0"/>
        <v>24.112670236</v>
      </c>
      <c r="G9">
        <f t="shared" si="1"/>
        <v>0.0006083698090418002</v>
      </c>
    </row>
    <row r="10" spans="2:7" ht="12.75">
      <c r="B10">
        <v>2.5</v>
      </c>
      <c r="C10">
        <v>24.5</v>
      </c>
      <c r="D10">
        <f t="shared" si="3"/>
        <v>6.25</v>
      </c>
      <c r="E10">
        <f t="shared" si="2"/>
        <v>61.25</v>
      </c>
      <c r="F10">
        <f t="shared" si="0"/>
        <v>24.0340323</v>
      </c>
      <c r="G10">
        <f t="shared" si="1"/>
        <v>0.007004061207848071</v>
      </c>
    </row>
    <row r="11" spans="2:7" ht="12.75">
      <c r="B11">
        <v>3</v>
      </c>
      <c r="C11">
        <v>24</v>
      </c>
      <c r="D11">
        <f t="shared" si="3"/>
        <v>9</v>
      </c>
      <c r="E11">
        <f t="shared" si="2"/>
        <v>72</v>
      </c>
      <c r="F11">
        <f t="shared" si="0"/>
        <v>23.955394364</v>
      </c>
      <c r="G11">
        <f t="shared" si="1"/>
        <v>6.418266977304826E-05</v>
      </c>
    </row>
    <row r="12" spans="2:7" ht="12.75">
      <c r="B12">
        <v>3.5</v>
      </c>
      <c r="C12">
        <v>23.75</v>
      </c>
      <c r="D12">
        <f t="shared" si="3"/>
        <v>12.25</v>
      </c>
      <c r="E12">
        <f t="shared" si="2"/>
        <v>83.125</v>
      </c>
      <c r="F12">
        <f t="shared" si="0"/>
        <v>23.876756428</v>
      </c>
      <c r="G12">
        <f t="shared" si="1"/>
        <v>0.0005182965173973946</v>
      </c>
    </row>
    <row r="13" spans="2:7" ht="12.75">
      <c r="B13">
        <v>4</v>
      </c>
      <c r="C13">
        <v>23.25</v>
      </c>
      <c r="D13">
        <f t="shared" si="3"/>
        <v>16</v>
      </c>
      <c r="E13">
        <f t="shared" si="2"/>
        <v>93</v>
      </c>
      <c r="F13">
        <f t="shared" si="0"/>
        <v>23.798118492</v>
      </c>
      <c r="G13">
        <f t="shared" si="1"/>
        <v>0.00969141552491466</v>
      </c>
    </row>
    <row r="14" spans="2:7" ht="12.75">
      <c r="B14">
        <v>4.5</v>
      </c>
      <c r="C14">
        <v>24</v>
      </c>
      <c r="D14">
        <f t="shared" si="3"/>
        <v>20.25</v>
      </c>
      <c r="E14">
        <f t="shared" si="2"/>
        <v>108</v>
      </c>
      <c r="F14">
        <f t="shared" si="0"/>
        <v>23.719480555999997</v>
      </c>
      <c r="G14">
        <f t="shared" si="1"/>
        <v>0.002538424466518413</v>
      </c>
    </row>
    <row r="15" spans="2:7" ht="12.75">
      <c r="B15">
        <v>5</v>
      </c>
      <c r="C15">
        <v>23.5</v>
      </c>
      <c r="D15">
        <f t="shared" si="3"/>
        <v>25</v>
      </c>
      <c r="E15">
        <f t="shared" si="2"/>
        <v>117.5</v>
      </c>
      <c r="F15">
        <f t="shared" si="0"/>
        <v>23.640842619999997</v>
      </c>
      <c r="G15">
        <f t="shared" si="1"/>
        <v>0.0006398917293052783</v>
      </c>
    </row>
    <row r="16" spans="2:7" ht="12.75">
      <c r="B16">
        <v>5.5</v>
      </c>
      <c r="C16">
        <v>23.25</v>
      </c>
      <c r="D16">
        <f t="shared" si="3"/>
        <v>30.25</v>
      </c>
      <c r="E16">
        <f t="shared" si="2"/>
        <v>127.875</v>
      </c>
      <c r="F16">
        <f t="shared" si="0"/>
        <v>23.562204683999997</v>
      </c>
      <c r="G16">
        <f t="shared" si="1"/>
        <v>0.0031442504745657503</v>
      </c>
    </row>
    <row r="17" spans="2:7" ht="12.75">
      <c r="B17">
        <v>6</v>
      </c>
      <c r="C17">
        <v>23</v>
      </c>
      <c r="D17">
        <f t="shared" si="3"/>
        <v>36</v>
      </c>
      <c r="E17">
        <f t="shared" si="2"/>
        <v>138</v>
      </c>
      <c r="F17">
        <f t="shared" si="0"/>
        <v>23.483566747999998</v>
      </c>
      <c r="G17">
        <f t="shared" si="1"/>
        <v>0.007543122573267524</v>
      </c>
    </row>
    <row r="18" spans="2:7" ht="12.75">
      <c r="B18">
        <v>6.5</v>
      </c>
      <c r="C18">
        <v>23.25</v>
      </c>
      <c r="D18">
        <f t="shared" si="3"/>
        <v>42.25</v>
      </c>
      <c r="E18">
        <f t="shared" si="2"/>
        <v>151.125</v>
      </c>
      <c r="F18">
        <f t="shared" si="0"/>
        <v>23.404928811999998</v>
      </c>
      <c r="G18">
        <f t="shared" si="1"/>
        <v>0.0007742882834751833</v>
      </c>
    </row>
    <row r="19" spans="2:7" ht="12.75">
      <c r="B19">
        <v>7</v>
      </c>
      <c r="C19">
        <v>23.25</v>
      </c>
      <c r="D19">
        <f t="shared" si="3"/>
        <v>49</v>
      </c>
      <c r="E19">
        <f t="shared" si="2"/>
        <v>162.75</v>
      </c>
      <c r="F19">
        <f t="shared" si="0"/>
        <v>23.326290875999998</v>
      </c>
      <c r="G19">
        <f t="shared" si="1"/>
        <v>0.0001877515406724865</v>
      </c>
    </row>
    <row r="20" spans="2:7" ht="12.75">
      <c r="B20">
        <v>7.5</v>
      </c>
      <c r="C20">
        <v>23.5</v>
      </c>
      <c r="D20">
        <f t="shared" si="3"/>
        <v>56.25</v>
      </c>
      <c r="E20">
        <f t="shared" si="2"/>
        <v>176.25</v>
      </c>
      <c r="F20">
        <f t="shared" si="0"/>
        <v>23.24765294</v>
      </c>
      <c r="G20">
        <f t="shared" si="1"/>
        <v>0.0020541625384078864</v>
      </c>
    </row>
    <row r="21" spans="2:7" ht="12.75">
      <c r="B21">
        <v>8</v>
      </c>
      <c r="C21">
        <v>22.75</v>
      </c>
      <c r="D21">
        <f t="shared" si="3"/>
        <v>64</v>
      </c>
      <c r="E21">
        <f t="shared" si="2"/>
        <v>182</v>
      </c>
      <c r="F21">
        <f t="shared" si="0"/>
        <v>23.169015004</v>
      </c>
      <c r="G21">
        <f t="shared" si="1"/>
        <v>0.005663663663778023</v>
      </c>
    </row>
    <row r="22" spans="2:7" ht="12.75">
      <c r="B22">
        <v>8.5</v>
      </c>
      <c r="C22">
        <v>22.75</v>
      </c>
      <c r="D22">
        <f t="shared" si="3"/>
        <v>72.25</v>
      </c>
      <c r="E22">
        <f t="shared" si="2"/>
        <v>193.375</v>
      </c>
      <c r="F22">
        <f t="shared" si="0"/>
        <v>23.090377068</v>
      </c>
      <c r="G22">
        <f t="shared" si="1"/>
        <v>0.003737308013557281</v>
      </c>
    </row>
    <row r="23" spans="2:7" ht="12.75">
      <c r="B23">
        <v>9</v>
      </c>
      <c r="C23">
        <v>22.75</v>
      </c>
      <c r="D23">
        <f t="shared" si="3"/>
        <v>81</v>
      </c>
      <c r="E23">
        <f t="shared" si="2"/>
        <v>204.75</v>
      </c>
      <c r="F23">
        <f t="shared" si="0"/>
        <v>23.011739132</v>
      </c>
      <c r="G23">
        <f t="shared" si="1"/>
        <v>0.00220991526516493</v>
      </c>
    </row>
    <row r="24" spans="2:7" ht="12.75">
      <c r="B24">
        <v>9.5</v>
      </c>
      <c r="C24">
        <v>23.5</v>
      </c>
      <c r="D24">
        <f t="shared" si="3"/>
        <v>90.25</v>
      </c>
      <c r="E24">
        <f t="shared" si="2"/>
        <v>223.25</v>
      </c>
      <c r="F24">
        <f t="shared" si="0"/>
        <v>22.933101196</v>
      </c>
      <c r="G24">
        <f t="shared" si="1"/>
        <v>0.010366911418601014</v>
      </c>
    </row>
    <row r="25" spans="2:7" ht="12.75">
      <c r="B25">
        <v>9.5</v>
      </c>
      <c r="C25">
        <v>23.25</v>
      </c>
      <c r="D25">
        <f>B25^2</f>
        <v>90.25</v>
      </c>
      <c r="E25">
        <f t="shared" si="2"/>
        <v>220.875</v>
      </c>
      <c r="F25">
        <f t="shared" si="0"/>
        <v>22.933101196</v>
      </c>
      <c r="G25">
        <f t="shared" si="1"/>
        <v>0.003239511354084871</v>
      </c>
    </row>
    <row r="26" spans="2:7" ht="12.75">
      <c r="B26">
        <v>9.5</v>
      </c>
      <c r="C26">
        <v>23</v>
      </c>
      <c r="D26">
        <f>B26^2</f>
        <v>90.25</v>
      </c>
      <c r="E26">
        <f t="shared" si="2"/>
        <v>218.5</v>
      </c>
      <c r="F26">
        <f t="shared" si="0"/>
        <v>22.933101196</v>
      </c>
      <c r="G26">
        <f t="shared" si="1"/>
        <v>0.00014436935408485612</v>
      </c>
    </row>
    <row r="27" spans="2:9" ht="12.75">
      <c r="B27">
        <v>10.5</v>
      </c>
      <c r="C27">
        <v>23</v>
      </c>
      <c r="D27">
        <f>B27^2</f>
        <v>110.25</v>
      </c>
      <c r="E27">
        <f t="shared" si="2"/>
        <v>241.5</v>
      </c>
      <c r="F27">
        <f t="shared" si="0"/>
        <v>22.775825324</v>
      </c>
      <c r="G27">
        <f t="shared" si="1"/>
        <v>0.0016211059793453293</v>
      </c>
      <c r="H27" s="1" t="s">
        <v>5</v>
      </c>
      <c r="I27">
        <f>(C36*D36-B36*E36)/(31*D36-B36^2)</f>
        <v>24.4272219820265</v>
      </c>
    </row>
    <row r="28" spans="2:7" ht="12.75">
      <c r="B28">
        <v>10.5</v>
      </c>
      <c r="C28">
        <v>22.5</v>
      </c>
      <c r="D28">
        <f>B28^2</f>
        <v>110.25</v>
      </c>
      <c r="E28">
        <f t="shared" si="2"/>
        <v>236.25</v>
      </c>
      <c r="F28">
        <f t="shared" si="0"/>
        <v>22.775825324</v>
      </c>
      <c r="G28">
        <f t="shared" si="1"/>
        <v>0.002454180947087248</v>
      </c>
    </row>
    <row r="29" spans="2:9" ht="12.75">
      <c r="B29">
        <v>11</v>
      </c>
      <c r="C29">
        <v>22.25</v>
      </c>
      <c r="D29">
        <f aca="true" t="shared" si="4" ref="D29:D35">B29^2</f>
        <v>121</v>
      </c>
      <c r="E29">
        <f t="shared" si="2"/>
        <v>244.75</v>
      </c>
      <c r="F29">
        <f t="shared" si="0"/>
        <v>22.697187388</v>
      </c>
      <c r="G29">
        <f t="shared" si="1"/>
        <v>0.006450856773750396</v>
      </c>
      <c r="H29" s="1" t="s">
        <v>7</v>
      </c>
      <c r="I29">
        <f>(31*E36-B36*C36)/(31*D36-B36^2)</f>
        <v>-0.15727587165312992</v>
      </c>
    </row>
    <row r="30" spans="2:7" ht="12.75">
      <c r="B30">
        <v>11.5</v>
      </c>
      <c r="C30">
        <v>22.5</v>
      </c>
      <c r="D30">
        <f t="shared" si="4"/>
        <v>132.25</v>
      </c>
      <c r="E30">
        <f t="shared" si="2"/>
        <v>258.75</v>
      </c>
      <c r="F30">
        <f t="shared" si="0"/>
        <v>22.618549452</v>
      </c>
      <c r="G30">
        <f t="shared" si="1"/>
        <v>0.0004533539538548477</v>
      </c>
    </row>
    <row r="31" spans="2:7" ht="12.75">
      <c r="B31">
        <v>12</v>
      </c>
      <c r="C31">
        <v>22.75</v>
      </c>
      <c r="D31">
        <f t="shared" si="4"/>
        <v>144</v>
      </c>
      <c r="E31">
        <f t="shared" si="2"/>
        <v>273</v>
      </c>
      <c r="F31">
        <f t="shared" si="0"/>
        <v>22.539911516</v>
      </c>
      <c r="G31">
        <f t="shared" si="1"/>
        <v>0.0014237797132070395</v>
      </c>
    </row>
    <row r="32" spans="2:7" ht="12.75">
      <c r="B32">
        <v>12.5</v>
      </c>
      <c r="C32">
        <v>22.5</v>
      </c>
      <c r="D32">
        <f t="shared" si="4"/>
        <v>156.25</v>
      </c>
      <c r="E32">
        <f>B32*C32</f>
        <v>281.25</v>
      </c>
      <c r="F32">
        <f t="shared" si="0"/>
        <v>22.46127358</v>
      </c>
      <c r="G32">
        <f t="shared" si="1"/>
        <v>4.837856793601217E-05</v>
      </c>
    </row>
    <row r="33" spans="2:7" ht="12.75">
      <c r="B33">
        <v>13</v>
      </c>
      <c r="C33">
        <v>22.5</v>
      </c>
      <c r="D33">
        <f t="shared" si="4"/>
        <v>169</v>
      </c>
      <c r="E33">
        <f>B33*C33</f>
        <v>292.5</v>
      </c>
      <c r="F33">
        <f t="shared" si="0"/>
        <v>22.382635643999997</v>
      </c>
      <c r="G33">
        <f t="shared" si="1"/>
        <v>0.0004443352277192082</v>
      </c>
    </row>
    <row r="34" spans="2:7" ht="12.75">
      <c r="B34">
        <v>13.5</v>
      </c>
      <c r="C34">
        <v>22.75</v>
      </c>
      <c r="D34">
        <f t="shared" si="4"/>
        <v>182.25</v>
      </c>
      <c r="E34">
        <f>B34*C34</f>
        <v>307.125</v>
      </c>
      <c r="F34">
        <f t="shared" si="0"/>
        <v>22.303997707999997</v>
      </c>
      <c r="G34">
        <f t="shared" si="1"/>
        <v>0.006416711111911478</v>
      </c>
    </row>
    <row r="35" spans="2:7" ht="12.75">
      <c r="B35">
        <v>14</v>
      </c>
      <c r="C35">
        <v>22.25</v>
      </c>
      <c r="D35">
        <f t="shared" si="4"/>
        <v>196</v>
      </c>
      <c r="E35">
        <f>B35*C35</f>
        <v>311.5</v>
      </c>
      <c r="F35">
        <f t="shared" si="0"/>
        <v>22.225359771999997</v>
      </c>
      <c r="G35">
        <f t="shared" si="1"/>
        <v>1.9585188254584345E-05</v>
      </c>
    </row>
    <row r="36" spans="1:9" ht="12.75">
      <c r="A36" t="s">
        <v>4</v>
      </c>
      <c r="B36">
        <f>SUM(B5:B35)</f>
        <v>222.5</v>
      </c>
      <c r="C36">
        <f>SUM(C5:C35)</f>
        <v>722.25</v>
      </c>
      <c r="D36">
        <f>SUM(D5:D35)</f>
        <v>2119.25</v>
      </c>
      <c r="E36">
        <f>SUM(E5:E35)</f>
        <v>5101.75</v>
      </c>
      <c r="G36">
        <f>SUM(G5:G35)</f>
        <v>0.08898715121671313</v>
      </c>
      <c r="H36" t="s">
        <v>10</v>
      </c>
      <c r="I36">
        <f>G36^0.5</f>
        <v>0.29830714241652534</v>
      </c>
    </row>
    <row r="37" spans="2:5" ht="12.75">
      <c r="B37" t="s">
        <v>1</v>
      </c>
      <c r="C37" t="s">
        <v>0</v>
      </c>
      <c r="D37" t="s">
        <v>6</v>
      </c>
      <c r="E37" t="s">
        <v>3</v>
      </c>
    </row>
    <row r="41" ht="12.75">
      <c r="A41" t="s">
        <v>20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0"/>
  <sheetViews>
    <sheetView workbookViewId="0" topLeftCell="A1">
      <selection activeCell="A20" sqref="A20"/>
    </sheetView>
  </sheetViews>
  <sheetFormatPr defaultColWidth="9.00390625" defaultRowHeight="12.75"/>
  <cols>
    <col min="8" max="8" width="14.75390625" style="0" customWidth="1"/>
    <col min="10" max="10" width="16.75390625" style="0" customWidth="1"/>
  </cols>
  <sheetData>
    <row r="3" spans="2:8" ht="12.75">
      <c r="B3" t="s">
        <v>11</v>
      </c>
      <c r="C3" t="s">
        <v>12</v>
      </c>
      <c r="D3" t="s">
        <v>13</v>
      </c>
      <c r="E3" t="s">
        <v>14</v>
      </c>
      <c r="F3" t="s">
        <v>15</v>
      </c>
      <c r="G3" t="s">
        <v>16</v>
      </c>
      <c r="H3" t="s">
        <v>19</v>
      </c>
    </row>
    <row r="4" spans="2:8" ht="12.75">
      <c r="B4">
        <v>0.5</v>
      </c>
      <c r="C4">
        <v>0.5</v>
      </c>
      <c r="D4">
        <f>B4^2</f>
        <v>0.25</v>
      </c>
      <c r="E4">
        <f>1/B4</f>
        <v>2</v>
      </c>
      <c r="F4">
        <f>C4/B4</f>
        <v>1</v>
      </c>
      <c r="G4">
        <f>1/D4</f>
        <v>4</v>
      </c>
      <c r="H4">
        <f>1.389778736-1.842832223/B4</f>
        <v>-2.2958857100000003</v>
      </c>
    </row>
    <row r="5" spans="2:10" ht="12.75">
      <c r="B5">
        <v>0.7</v>
      </c>
      <c r="C5">
        <v>1</v>
      </c>
      <c r="D5">
        <f aca="true" t="shared" si="0" ref="D5:D12">B5^2</f>
        <v>0.48999999999999994</v>
      </c>
      <c r="E5">
        <f aca="true" t="shared" si="1" ref="E5:E12">1/B5</f>
        <v>1.4285714285714286</v>
      </c>
      <c r="F5">
        <f aca="true" t="shared" si="2" ref="F5:F12">C5/B5</f>
        <v>1.4285714285714286</v>
      </c>
      <c r="G5">
        <f aca="true" t="shared" si="3" ref="G5:G12">1/D5</f>
        <v>2.0408163265306127</v>
      </c>
      <c r="H5">
        <f>1.389778736-1.842832223/B5</f>
        <v>-1.2428387254285715</v>
      </c>
      <c r="I5" t="s">
        <v>17</v>
      </c>
      <c r="J5">
        <f>(C13*E13-F13*E13)/(9*G13-(E13)*2)</f>
        <v>1.3897787362443854</v>
      </c>
    </row>
    <row r="6" spans="2:8" ht="12.75">
      <c r="B6">
        <v>1</v>
      </c>
      <c r="C6">
        <v>2</v>
      </c>
      <c r="D6">
        <f t="shared" si="0"/>
        <v>1</v>
      </c>
      <c r="E6">
        <f t="shared" si="1"/>
        <v>1</v>
      </c>
      <c r="F6">
        <f t="shared" si="2"/>
        <v>2</v>
      </c>
      <c r="G6">
        <f t="shared" si="3"/>
        <v>1</v>
      </c>
      <c r="H6">
        <f aca="true" t="shared" si="4" ref="H6:H12">1.389778736-1.842832223/B6</f>
        <v>-0.45305348700000003</v>
      </c>
    </row>
    <row r="7" spans="2:10" ht="12.75">
      <c r="B7">
        <v>1.5</v>
      </c>
      <c r="C7">
        <v>2.5</v>
      </c>
      <c r="D7">
        <f t="shared" si="0"/>
        <v>2.25</v>
      </c>
      <c r="E7">
        <f t="shared" si="1"/>
        <v>0.6666666666666666</v>
      </c>
      <c r="F7">
        <f t="shared" si="2"/>
        <v>1.6666666666666667</v>
      </c>
      <c r="G7">
        <f t="shared" si="3"/>
        <v>0.4444444444444444</v>
      </c>
      <c r="H7">
        <f t="shared" si="4"/>
        <v>0.16122392066666658</v>
      </c>
      <c r="I7" t="s">
        <v>18</v>
      </c>
      <c r="J7">
        <f>(9*F13-C13*E13)/(9*G13-(E13)^2)</f>
        <v>-1.8428322231702945</v>
      </c>
    </row>
    <row r="8" spans="2:8" ht="12.75">
      <c r="B8">
        <v>2</v>
      </c>
      <c r="C8">
        <v>3</v>
      </c>
      <c r="D8">
        <f t="shared" si="0"/>
        <v>4</v>
      </c>
      <c r="E8">
        <f t="shared" si="1"/>
        <v>0.5</v>
      </c>
      <c r="F8">
        <f t="shared" si="2"/>
        <v>1.5</v>
      </c>
      <c r="G8">
        <f t="shared" si="3"/>
        <v>0.25</v>
      </c>
      <c r="H8">
        <f t="shared" si="4"/>
        <v>0.4683626245</v>
      </c>
    </row>
    <row r="9" spans="2:8" ht="12.75">
      <c r="B9">
        <v>3</v>
      </c>
      <c r="C9">
        <v>3.25</v>
      </c>
      <c r="D9">
        <f t="shared" si="0"/>
        <v>9</v>
      </c>
      <c r="E9">
        <f t="shared" si="1"/>
        <v>0.3333333333333333</v>
      </c>
      <c r="F9">
        <f t="shared" si="2"/>
        <v>1.0833333333333333</v>
      </c>
      <c r="G9">
        <f t="shared" si="3"/>
        <v>0.1111111111111111</v>
      </c>
      <c r="H9">
        <f t="shared" si="4"/>
        <v>0.7755013283333333</v>
      </c>
    </row>
    <row r="10" spans="2:8" ht="12.75">
      <c r="B10">
        <v>4</v>
      </c>
      <c r="C10">
        <v>3.5</v>
      </c>
      <c r="D10">
        <f t="shared" si="0"/>
        <v>16</v>
      </c>
      <c r="E10">
        <f t="shared" si="1"/>
        <v>0.25</v>
      </c>
      <c r="F10">
        <f t="shared" si="2"/>
        <v>0.875</v>
      </c>
      <c r="G10">
        <f t="shared" si="3"/>
        <v>0.0625</v>
      </c>
      <c r="H10">
        <f t="shared" si="4"/>
        <v>0.92907068025</v>
      </c>
    </row>
    <row r="11" spans="2:8" ht="12.75">
      <c r="B11">
        <v>5</v>
      </c>
      <c r="C11">
        <v>3.6</v>
      </c>
      <c r="D11">
        <f t="shared" si="0"/>
        <v>25</v>
      </c>
      <c r="E11">
        <f t="shared" si="1"/>
        <v>0.2</v>
      </c>
      <c r="F11">
        <f t="shared" si="2"/>
        <v>0.72</v>
      </c>
      <c r="G11">
        <f t="shared" si="3"/>
        <v>0.04</v>
      </c>
      <c r="H11">
        <f t="shared" si="4"/>
        <v>1.0212122914</v>
      </c>
    </row>
    <row r="12" spans="2:8" ht="12.75">
      <c r="B12">
        <v>10</v>
      </c>
      <c r="C12">
        <v>3.9</v>
      </c>
      <c r="D12">
        <f t="shared" si="0"/>
        <v>100</v>
      </c>
      <c r="E12">
        <f t="shared" si="1"/>
        <v>0.1</v>
      </c>
      <c r="F12">
        <f t="shared" si="2"/>
        <v>0.39</v>
      </c>
      <c r="G12">
        <f t="shared" si="3"/>
        <v>0.01</v>
      </c>
      <c r="H12">
        <f t="shared" si="4"/>
        <v>1.2054955137</v>
      </c>
    </row>
    <row r="13" spans="1:7" ht="12.75">
      <c r="A13" t="s">
        <v>4</v>
      </c>
      <c r="B13">
        <f>SUM(B4:B12)</f>
        <v>27.7</v>
      </c>
      <c r="C13">
        <f>SUM(C4:C12)</f>
        <v>23.25</v>
      </c>
      <c r="D13">
        <f>SUM(D4:D12)</f>
        <v>157.99</v>
      </c>
      <c r="E13">
        <f>SUM(E4:E12)</f>
        <v>6.478571428571429</v>
      </c>
      <c r="F13">
        <f>SUM(F4:F12)</f>
        <v>10.66357142857143</v>
      </c>
      <c r="G13">
        <f>SUM(G4:G12)</f>
        <v>7.958871882086168</v>
      </c>
    </row>
    <row r="20" ht="12.75">
      <c r="A20" t="s">
        <v>20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слушатель</dc:creator>
  <cp:keywords/>
  <dc:description/>
  <cp:lastModifiedBy>слушатель</cp:lastModifiedBy>
  <dcterms:created xsi:type="dcterms:W3CDTF">2005-09-21T06:57:14Z</dcterms:created>
  <dcterms:modified xsi:type="dcterms:W3CDTF">2005-09-21T08:20:25Z</dcterms:modified>
  <cp:category/>
  <cp:version/>
  <cp:contentType/>
  <cp:contentStatus/>
</cp:coreProperties>
</file>